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97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<sst xmlns="http://schemas.openxmlformats.org/spreadsheetml/2006/main" count="39" uniqueCount="30">
  <si>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I) Masses</t>
  </si>
  <si>
    <t>Masse (kg)</t>
  </si>
  <si>
    <t>Bras de Levier</t>
  </si>
  <si>
    <t>Moment</t>
  </si>
  <si>
    <t>Pilote</t>
  </si>
  <si>
    <t>Passager avant</t>
  </si>
  <si>
    <t>Passager arrière 1</t>
  </si>
  <si>
    <t>Passager arrière 2</t>
  </si>
  <si>
    <t xml:space="preserve">Masse à vide </t>
  </si>
  <si>
    <t>Total</t>
  </si>
  <si>
    <t xml:space="preserve">                          Devis Masse et Centrage </t>
  </si>
  <si>
    <t>Attention : vous devez vous assurer de la validité de ce document (conformité avec les bras de</t>
  </si>
  <si>
    <t>levier et la masse à vide de la fiche de pesée en vigueur).</t>
  </si>
  <si>
    <t>Bagages MAXI 91 kg</t>
  </si>
  <si>
    <r>
      <t xml:space="preserve">Essence rés princ (max 189L) </t>
    </r>
    <r>
      <rPr>
        <b/>
        <sz val="10"/>
        <rFont val="Arial"/>
        <family val="2"/>
      </rPr>
      <t>en L</t>
    </r>
  </si>
  <si>
    <t>Masse maximale autorisée au décollage : 1157 kg (MTOW)</t>
  </si>
  <si>
    <t>Cat,N</t>
  </si>
  <si>
    <t>Cat,U</t>
  </si>
  <si>
    <t>Centrage</t>
  </si>
  <si>
    <t>Entrer les données dans la colonne "Données du Jour"</t>
  </si>
  <si>
    <t>Données du Jour</t>
  </si>
  <si>
    <t>Places avant</t>
  </si>
  <si>
    <t>(&lt;= 1361kg)</t>
  </si>
  <si>
    <t>: 1361 Kg</t>
  </si>
  <si>
    <t>Limites de Centrage 2,027 à 2,337</t>
  </si>
  <si>
    <t xml:space="preserve">                                                        p</t>
  </si>
  <si>
    <t>F-GJIH</t>
  </si>
  <si>
    <t>PA 28-236</t>
  </si>
  <si>
    <r>
      <t xml:space="preserve">Essence rés princ( MAX util 273) </t>
    </r>
    <r>
      <rPr>
        <b/>
        <sz val="10"/>
        <rFont val="Arial"/>
        <family val="2"/>
      </rPr>
      <t>en L</t>
    </r>
  </si>
  <si>
    <t>Bagages  ( MAX 91 kg 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</si>
</sst>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"/>
    <numFmt numFmtId="175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20" borderId="10" xfId="0" applyFill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1" fontId="1" fillId="0" borderId="10" xfId="0" applyNumberFormat="1" applyFont="1" applyBorder="1" applyAlignment="1" applyProtection="1">
      <alignment horizontal="center"/>
      <protection/>
    </xf>
    <xf numFmtId="17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74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3225"/>
          <c:w val="0.92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Feuil2!$A$3</c:f>
              <c:strCache>
                <c:ptCount val="1"/>
                <c:pt idx="0">
                  <c:v>Cat,N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Feuil2!$B$3:$G$3</c:f>
              <c:numCache>
                <c:ptCount val="6"/>
                <c:pt idx="0">
                  <c:v>2.027</c:v>
                </c:pt>
                <c:pt idx="1">
                  <c:v>2.027</c:v>
                </c:pt>
                <c:pt idx="2">
                  <c:v>2.096</c:v>
                </c:pt>
                <c:pt idx="3">
                  <c:v>2.248</c:v>
                </c:pt>
                <c:pt idx="4">
                  <c:v>2.337</c:v>
                </c:pt>
                <c:pt idx="5">
                  <c:v>2.337</c:v>
                </c:pt>
              </c:numCache>
            </c:numRef>
          </c:xVal>
          <c:yVal>
            <c:numRef>
              <c:f>Feuil2!$B$4:$G$4</c:f>
              <c:numCache>
                <c:ptCount val="6"/>
                <c:pt idx="0">
                  <c:v>600</c:v>
                </c:pt>
                <c:pt idx="1">
                  <c:v>862</c:v>
                </c:pt>
                <c:pt idx="2">
                  <c:v>1134</c:v>
                </c:pt>
                <c:pt idx="3">
                  <c:v>1361</c:v>
                </c:pt>
                <c:pt idx="4">
                  <c:v>1361</c:v>
                </c:pt>
                <c:pt idx="5">
                  <c:v>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Feuil2!$A$6</c:f>
              <c:strCache>
                <c:ptCount val="1"/>
                <c:pt idx="0">
                  <c:v>Cat,U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Feuil2!$B$6:$F$6</c:f>
              <c:numCache>
                <c:ptCount val="5"/>
              </c:numCache>
            </c:numRef>
          </c:xVal>
          <c:yVal>
            <c:numRef>
              <c:f>Feuil2!$B$7:$F$7</c:f>
              <c:numCache>
                <c:ptCount val="5"/>
              </c:numCache>
            </c:numRef>
          </c:yVal>
          <c:smooth val="0"/>
        </c:ser>
        <c:ser>
          <c:idx val="2"/>
          <c:order val="2"/>
          <c:tx>
            <c:strRef>
              <c:f>Feuil2!$A$9</c:f>
              <c:strCache>
                <c:ptCount val="1"/>
                <c:pt idx="0">
                  <c:v>Centrage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Feuil1!$D$17</c:f>
              <c:numCache/>
            </c:numRef>
          </c:xVal>
          <c:yVal>
            <c:numRef>
              <c:f>Feuil1!$C$17</c:f>
              <c:numCache/>
            </c:numRef>
          </c:yVal>
          <c:smooth val="0"/>
        </c:ser>
        <c:axId val="28504944"/>
        <c:axId val="55217905"/>
      </c:scatterChart>
      <c:valAx>
        <c:axId val="28504944"/>
        <c:scaling>
          <c:orientation val="minMax"/>
          <c:max val="2.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 Total (m)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0.1"/>
        <c:crossBetween val="midCat"/>
        <c:dispUnits/>
      </c:valAx>
      <c:valAx>
        <c:axId val="55217905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 Totale (kg)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049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"/>
          <c:y val="0.9165"/>
          <c:w val="0.399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9525</xdr:rowOff>
    </xdr:from>
    <xdr:to>
      <xdr:col>4</xdr:col>
      <xdr:colOff>590550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95250" y="3676650"/>
        <a:ext cx="5543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50"/>
  <sheetViews>
    <sheetView tabSelected="1" zoomScalePageLayoutView="0" workbookViewId="0" topLeftCell="A1">
      <selection activeCell="B15" sqref="B15"/>
    </sheetView>
  </sheetViews>
  <sheetFormatPr defaultColWidth="11.421875" defaultRowHeight="12.75"/>
  <cols>
    <col min="1" max="1" width="32.28125" style="0" customWidth="1"/>
    <col min="2" max="2" width="17.7109375" style="0" customWidth="1"/>
    <col min="3" max="3" width="12.7109375" style="0" customWidth="1"/>
    <col min="4" max="4" width="13.00390625" style="0" customWidth="1"/>
  </cols>
  <sheetData>
    <row r="1" spans="1:6" ht="26.25">
      <c r="A1" s="19" t="s">
        <v>10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spans="1:6" ht="20.25">
      <c r="A3" s="21" t="s">
        <v>25</v>
      </c>
      <c r="B3" s="21" t="s">
        <v>27</v>
      </c>
      <c r="C3" s="22" t="s">
        <v>26</v>
      </c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ht="12.75">
      <c r="A6" s="23" t="s">
        <v>19</v>
      </c>
      <c r="B6" s="20"/>
      <c r="C6" s="20"/>
      <c r="D6" s="20"/>
      <c r="E6" s="20"/>
      <c r="F6" s="20"/>
    </row>
    <row r="7" spans="1:6" ht="12.75">
      <c r="A7" s="20"/>
      <c r="B7" s="20"/>
      <c r="C7" s="20"/>
      <c r="D7" s="20"/>
      <c r="E7" s="20"/>
      <c r="F7" s="24"/>
    </row>
    <row r="8" spans="1:6" ht="12.75">
      <c r="A8" s="24"/>
      <c r="B8" s="20"/>
      <c r="C8" s="20"/>
      <c r="D8" s="20"/>
      <c r="E8" s="20"/>
      <c r="F8" s="20"/>
    </row>
    <row r="9" spans="1:6" ht="12.75">
      <c r="A9" s="25"/>
      <c r="B9" s="20"/>
      <c r="C9" s="20"/>
      <c r="D9" s="20"/>
      <c r="E9" s="20"/>
      <c r="F9" s="20"/>
    </row>
    <row r="10" spans="1:6" ht="12.75">
      <c r="A10" s="26"/>
      <c r="B10" s="27" t="s">
        <v>20</v>
      </c>
      <c r="C10" s="28" t="s">
        <v>1</v>
      </c>
      <c r="D10" s="28" t="s">
        <v>2</v>
      </c>
      <c r="E10" s="28" t="s">
        <v>3</v>
      </c>
      <c r="F10" s="20"/>
    </row>
    <row r="11" spans="1:6" ht="12.75">
      <c r="A11" s="29" t="s">
        <v>21</v>
      </c>
      <c r="B11" s="18">
        <v>180</v>
      </c>
      <c r="C11" s="28">
        <f>B11</f>
        <v>180</v>
      </c>
      <c r="D11" s="28">
        <v>2.045</v>
      </c>
      <c r="E11" s="28">
        <f aca="true" t="shared" si="0" ref="E11:E16">C11*D11</f>
        <v>368.09999999999997</v>
      </c>
      <c r="F11" s="20"/>
    </row>
    <row r="12" spans="1:6" ht="12.75">
      <c r="A12" s="29" t="s">
        <v>6</v>
      </c>
      <c r="B12" s="18">
        <v>70</v>
      </c>
      <c r="C12" s="28">
        <f>B12</f>
        <v>70</v>
      </c>
      <c r="D12" s="28">
        <v>3</v>
      </c>
      <c r="E12" s="28">
        <f t="shared" si="0"/>
        <v>210</v>
      </c>
      <c r="F12" s="20"/>
    </row>
    <row r="13" spans="1:6" ht="12.75">
      <c r="A13" s="29" t="s">
        <v>7</v>
      </c>
      <c r="B13" s="18"/>
      <c r="C13" s="28">
        <f>B13</f>
        <v>0</v>
      </c>
      <c r="D13" s="28">
        <v>3</v>
      </c>
      <c r="E13" s="28">
        <f t="shared" si="0"/>
        <v>0</v>
      </c>
      <c r="F13" s="20"/>
    </row>
    <row r="14" spans="1:6" ht="12.75">
      <c r="A14" s="29" t="s">
        <v>29</v>
      </c>
      <c r="B14" s="18">
        <v>20</v>
      </c>
      <c r="C14" s="28">
        <f>B14</f>
        <v>20</v>
      </c>
      <c r="D14" s="28">
        <v>3.627</v>
      </c>
      <c r="E14" s="28">
        <f t="shared" si="0"/>
        <v>72.53999999999999</v>
      </c>
      <c r="F14" s="20"/>
    </row>
    <row r="15" spans="1:6" ht="12.75">
      <c r="A15" s="29" t="s">
        <v>28</v>
      </c>
      <c r="B15" s="18">
        <v>100</v>
      </c>
      <c r="C15" s="30">
        <f>B15*0.72</f>
        <v>72</v>
      </c>
      <c r="D15" s="28">
        <v>2.413</v>
      </c>
      <c r="E15" s="31">
        <f t="shared" si="0"/>
        <v>173.736</v>
      </c>
      <c r="F15" s="20"/>
    </row>
    <row r="16" spans="1:6" ht="12.75">
      <c r="A16" s="29" t="s">
        <v>8</v>
      </c>
      <c r="B16" s="32"/>
      <c r="C16" s="28">
        <v>837</v>
      </c>
      <c r="D16" s="28">
        <v>2.113</v>
      </c>
      <c r="E16" s="28">
        <f t="shared" si="0"/>
        <v>1768.581</v>
      </c>
      <c r="F16" s="20"/>
    </row>
    <row r="17" spans="1:6" ht="12.75">
      <c r="A17" s="33" t="s">
        <v>9</v>
      </c>
      <c r="B17" s="32"/>
      <c r="C17" s="34">
        <f>SUM(C11:C16)</f>
        <v>1179</v>
      </c>
      <c r="D17" s="35">
        <f>E17/C17</f>
        <v>2.1992849872773537</v>
      </c>
      <c r="E17" s="36">
        <f>SUM(E11:E16)</f>
        <v>2592.957</v>
      </c>
      <c r="F17" s="20"/>
    </row>
    <row r="18" spans="1:6" ht="12.75">
      <c r="A18" s="37"/>
      <c r="B18" s="20"/>
      <c r="C18" s="38" t="s">
        <v>22</v>
      </c>
      <c r="D18" s="39"/>
      <c r="E18" s="37"/>
      <c r="F18" s="20"/>
    </row>
    <row r="19" spans="1:6" ht="12.75">
      <c r="A19" s="37"/>
      <c r="B19" s="20"/>
      <c r="C19" s="40"/>
      <c r="D19" s="39"/>
      <c r="E19" s="37"/>
      <c r="F19" s="20"/>
    </row>
    <row r="20" spans="1:6" ht="12.75">
      <c r="A20" s="37" t="s">
        <v>24</v>
      </c>
      <c r="B20" s="20"/>
      <c r="C20" s="40"/>
      <c r="D20" s="39"/>
      <c r="E20" s="37"/>
      <c r="F20" s="20"/>
    </row>
    <row r="21" spans="1:6" ht="12.75">
      <c r="A21" s="20"/>
      <c r="B21" s="20"/>
      <c r="C21" s="20"/>
      <c r="D21" s="20"/>
      <c r="E21" s="20"/>
      <c r="F21" s="20"/>
    </row>
    <row r="22" spans="1:6" ht="12.75">
      <c r="A22" s="20"/>
      <c r="B22" s="20"/>
      <c r="C22" s="20"/>
      <c r="D22" s="20"/>
      <c r="E22" s="20"/>
      <c r="F22" s="20"/>
    </row>
    <row r="23" spans="1:6" ht="12.75">
      <c r="A23" s="20"/>
      <c r="B23" s="20"/>
      <c r="C23" s="20"/>
      <c r="D23" s="20"/>
      <c r="E23" s="20"/>
      <c r="F23" s="20"/>
    </row>
    <row r="24" spans="1:6" ht="12.75">
      <c r="A24" s="20"/>
      <c r="B24" s="20"/>
      <c r="C24" s="20"/>
      <c r="D24" s="20"/>
      <c r="E24" s="20"/>
      <c r="F24" s="20"/>
    </row>
    <row r="25" spans="1:6" ht="12.75">
      <c r="A25" s="20"/>
      <c r="B25" s="20"/>
      <c r="C25" s="20"/>
      <c r="D25" s="20"/>
      <c r="E25" s="20"/>
      <c r="F25" s="20"/>
    </row>
    <row r="26" spans="1:6" ht="12.75">
      <c r="A26" s="20"/>
      <c r="B26" s="20"/>
      <c r="C26" s="20"/>
      <c r="D26" s="20"/>
      <c r="E26" s="20"/>
      <c r="F26" s="20"/>
    </row>
    <row r="27" spans="1:6" ht="12.75">
      <c r="A27" s="20"/>
      <c r="B27" s="20"/>
      <c r="C27" s="20"/>
      <c r="D27" s="20"/>
      <c r="E27" s="20"/>
      <c r="F27" s="20"/>
    </row>
    <row r="28" spans="1:6" ht="12.75">
      <c r="A28" s="20"/>
      <c r="B28" s="20"/>
      <c r="C28" s="20"/>
      <c r="D28" s="20"/>
      <c r="E28" s="20"/>
      <c r="F28" s="20"/>
    </row>
    <row r="29" spans="1:6" ht="12.75">
      <c r="A29" s="20"/>
      <c r="B29" s="20"/>
      <c r="C29" s="20"/>
      <c r="D29" s="20"/>
      <c r="E29" s="20"/>
      <c r="F29" s="20"/>
    </row>
    <row r="30" spans="1:6" ht="12.75">
      <c r="A30" s="20"/>
      <c r="B30" s="20"/>
      <c r="C30" s="20"/>
      <c r="D30" s="20"/>
      <c r="E30" s="20"/>
      <c r="F30" s="20"/>
    </row>
    <row r="31" spans="1:6" ht="12.75">
      <c r="A31" s="20"/>
      <c r="B31" s="20"/>
      <c r="C31" s="20"/>
      <c r="D31" s="20"/>
      <c r="E31" s="20"/>
      <c r="F31" s="20"/>
    </row>
    <row r="32" spans="1:6" ht="12.75">
      <c r="A32" s="20"/>
      <c r="B32" s="20"/>
      <c r="C32" s="20"/>
      <c r="D32" s="20"/>
      <c r="E32" s="20"/>
      <c r="F32" s="20"/>
    </row>
    <row r="33" spans="1:6" ht="12.75">
      <c r="A33" s="20"/>
      <c r="B33" s="20"/>
      <c r="C33" s="20"/>
      <c r="D33" s="20"/>
      <c r="E33" s="20"/>
      <c r="F33" s="20"/>
    </row>
    <row r="34" spans="1:6" ht="12.75">
      <c r="A34" s="20"/>
      <c r="B34" s="20"/>
      <c r="C34" s="20"/>
      <c r="D34" s="20"/>
      <c r="E34" s="20"/>
      <c r="F34" s="20"/>
    </row>
    <row r="35" spans="1:6" ht="12.75">
      <c r="A35" s="20"/>
      <c r="B35" s="20"/>
      <c r="C35" s="20"/>
      <c r="D35" s="20"/>
      <c r="E35" s="20"/>
      <c r="F35" s="20"/>
    </row>
    <row r="36" spans="1:6" ht="12.75">
      <c r="A36" s="20"/>
      <c r="B36" s="20"/>
      <c r="C36" s="20"/>
      <c r="D36" s="20"/>
      <c r="E36" s="20"/>
      <c r="F36" s="20"/>
    </row>
    <row r="37" spans="1:6" ht="12.75">
      <c r="A37" s="20"/>
      <c r="B37" s="20"/>
      <c r="C37" s="20"/>
      <c r="D37" s="20"/>
      <c r="E37" s="20"/>
      <c r="F37" s="20"/>
    </row>
    <row r="38" spans="1:6" ht="12.75">
      <c r="A38" s="20"/>
      <c r="B38" s="20"/>
      <c r="C38" s="20"/>
      <c r="D38" s="20"/>
      <c r="E38" s="20"/>
      <c r="F38" s="20"/>
    </row>
    <row r="39" spans="1:6" ht="12.75">
      <c r="A39" s="20"/>
      <c r="B39" s="20"/>
      <c r="C39" s="20"/>
      <c r="D39" s="20"/>
      <c r="E39" s="20"/>
      <c r="F39" s="20"/>
    </row>
    <row r="40" spans="1:6" ht="12.75">
      <c r="A40" s="20"/>
      <c r="B40" s="20"/>
      <c r="C40" s="20"/>
      <c r="D40" s="20"/>
      <c r="E40" s="20"/>
      <c r="F40" s="20"/>
    </row>
    <row r="41" spans="1:6" ht="12.75">
      <c r="A41" s="20"/>
      <c r="B41" s="20"/>
      <c r="C41" s="20"/>
      <c r="D41" s="20"/>
      <c r="E41" s="20"/>
      <c r="F41" s="20"/>
    </row>
    <row r="42" spans="1:6" ht="12.75">
      <c r="A42" s="20" t="s">
        <v>15</v>
      </c>
      <c r="B42" s="41" t="s">
        <v>23</v>
      </c>
      <c r="C42" s="20"/>
      <c r="D42" s="20"/>
      <c r="E42" s="20"/>
      <c r="F42" s="20"/>
    </row>
    <row r="43" spans="1:6" ht="12.75">
      <c r="A43" s="20"/>
      <c r="B43" s="20"/>
      <c r="C43" s="20"/>
      <c r="D43" s="20"/>
      <c r="E43" s="20"/>
      <c r="F43" s="20"/>
    </row>
    <row r="44" spans="1:6" ht="12.75">
      <c r="A44" s="20"/>
      <c r="B44" s="20"/>
      <c r="C44" s="20"/>
      <c r="D44" s="20"/>
      <c r="E44" s="20"/>
      <c r="F44" s="20"/>
    </row>
    <row r="45" spans="1:6" ht="12.75">
      <c r="A45" s="20"/>
      <c r="B45" s="20"/>
      <c r="C45" s="20"/>
      <c r="D45" s="20"/>
      <c r="E45" s="20"/>
      <c r="F45" s="20"/>
    </row>
    <row r="46" spans="1:6" ht="12.75">
      <c r="A46" s="42" t="s">
        <v>11</v>
      </c>
      <c r="B46" s="42"/>
      <c r="C46" s="42"/>
      <c r="D46" s="42"/>
      <c r="E46" s="42"/>
      <c r="F46" s="20"/>
    </row>
    <row r="47" spans="1:6" ht="12.75">
      <c r="A47" s="42" t="s">
        <v>12</v>
      </c>
      <c r="B47" s="42"/>
      <c r="C47" s="42"/>
      <c r="D47" s="42"/>
      <c r="E47" s="42"/>
      <c r="F47" s="20"/>
    </row>
    <row r="48" spans="1:6" ht="12.75">
      <c r="A48" s="42"/>
      <c r="B48" s="42"/>
      <c r="C48" s="42"/>
      <c r="D48" s="42"/>
      <c r="E48" s="42"/>
      <c r="F48" s="20"/>
    </row>
    <row r="49" spans="1:6" ht="12.75">
      <c r="A49" s="20"/>
      <c r="B49" s="20"/>
      <c r="C49" s="20"/>
      <c r="D49" s="20"/>
      <c r="E49" s="20"/>
      <c r="F49" s="20"/>
    </row>
    <row r="50" ht="12.75">
      <c r="A50" s="1"/>
    </row>
  </sheetData>
  <sheetProtection password="CA17" sheet="1" objects="1" scenarios="1" selectLockedCell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G9"/>
  <sheetViews>
    <sheetView zoomScalePageLayoutView="0" workbookViewId="0" topLeftCell="A1">
      <selection activeCell="G2" sqref="G2"/>
    </sheetView>
  </sheetViews>
  <sheetFormatPr defaultColWidth="11.421875" defaultRowHeight="12.75"/>
  <sheetData>
    <row r="3" spans="1:7" ht="12.75">
      <c r="A3" t="s">
        <v>16</v>
      </c>
      <c r="B3">
        <v>2.027</v>
      </c>
      <c r="C3">
        <v>2.027</v>
      </c>
      <c r="D3" s="6">
        <v>2.096</v>
      </c>
      <c r="E3">
        <v>2.248</v>
      </c>
      <c r="F3">
        <v>2.337</v>
      </c>
      <c r="G3">
        <v>2.337</v>
      </c>
    </row>
    <row r="4" spans="2:7" ht="12.75">
      <c r="B4">
        <v>600</v>
      </c>
      <c r="C4">
        <v>862</v>
      </c>
      <c r="D4">
        <v>1134</v>
      </c>
      <c r="E4">
        <v>1361</v>
      </c>
      <c r="F4">
        <v>1361</v>
      </c>
      <c r="G4">
        <v>600</v>
      </c>
    </row>
    <row r="6" spans="1:6" ht="12.75">
      <c r="A6" t="s">
        <v>17</v>
      </c>
      <c r="D6" s="6"/>
    </row>
    <row r="9" ht="12.75">
      <c r="A9" t="s">
        <v>18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6:E18"/>
  <sheetViews>
    <sheetView zoomScalePageLayoutView="0" workbookViewId="0" topLeftCell="A1">
      <selection activeCell="E24" sqref="E24"/>
    </sheetView>
  </sheetViews>
  <sheetFormatPr defaultColWidth="11.421875" defaultRowHeight="12.75"/>
  <sheetData>
    <row r="6" ht="12.75">
      <c r="A6" s="1" t="s">
        <v>0</v>
      </c>
    </row>
    <row r="7" ht="12.75">
      <c r="A7" s="5"/>
    </row>
    <row r="8" spans="1:5" ht="12.75">
      <c r="A8" s="3"/>
      <c r="B8" s="12" t="s">
        <v>20</v>
      </c>
      <c r="C8" s="9" t="s">
        <v>1</v>
      </c>
      <c r="D8" s="9" t="s">
        <v>2</v>
      </c>
      <c r="E8" s="9" t="s">
        <v>3</v>
      </c>
    </row>
    <row r="9" spans="1:5" ht="12.75">
      <c r="A9" s="2" t="s">
        <v>4</v>
      </c>
      <c r="B9" s="18">
        <v>80</v>
      </c>
      <c r="C9" s="9">
        <f>B9</f>
        <v>80</v>
      </c>
      <c r="D9" s="9">
        <v>2.045</v>
      </c>
      <c r="E9" s="9">
        <f aca="true" t="shared" si="0" ref="E9:E15">C9*D9</f>
        <v>163.6</v>
      </c>
    </row>
    <row r="10" spans="1:5" ht="12.75">
      <c r="A10" s="2" t="s">
        <v>5</v>
      </c>
      <c r="B10" s="18">
        <v>64</v>
      </c>
      <c r="C10" s="9">
        <f>B10</f>
        <v>64</v>
      </c>
      <c r="D10" s="9">
        <v>2.045</v>
      </c>
      <c r="E10" s="9">
        <f t="shared" si="0"/>
        <v>130.88</v>
      </c>
    </row>
    <row r="11" spans="1:5" ht="12.75">
      <c r="A11" s="2" t="s">
        <v>6</v>
      </c>
      <c r="B11" s="18">
        <v>80</v>
      </c>
      <c r="C11" s="9">
        <f>B11</f>
        <v>80</v>
      </c>
      <c r="D11" s="9">
        <v>3</v>
      </c>
      <c r="E11" s="9">
        <f t="shared" si="0"/>
        <v>240</v>
      </c>
    </row>
    <row r="12" spans="1:5" ht="12.75">
      <c r="A12" s="2" t="s">
        <v>7</v>
      </c>
      <c r="B12" s="18">
        <v>74</v>
      </c>
      <c r="C12" s="9">
        <f>B12</f>
        <v>74</v>
      </c>
      <c r="D12" s="9">
        <v>3</v>
      </c>
      <c r="E12" s="9">
        <f t="shared" si="0"/>
        <v>222</v>
      </c>
    </row>
    <row r="13" spans="1:5" ht="12.75">
      <c r="A13" s="2" t="s">
        <v>13</v>
      </c>
      <c r="B13" s="18">
        <v>20</v>
      </c>
      <c r="C13" s="9">
        <f>B13</f>
        <v>20</v>
      </c>
      <c r="D13" s="9">
        <v>3.627</v>
      </c>
      <c r="E13" s="9">
        <f t="shared" si="0"/>
        <v>72.53999999999999</v>
      </c>
    </row>
    <row r="14" spans="1:5" ht="12.75">
      <c r="A14" s="2" t="s">
        <v>14</v>
      </c>
      <c r="B14" s="18">
        <v>139</v>
      </c>
      <c r="C14" s="15">
        <f>B14*0.72</f>
        <v>100.08</v>
      </c>
      <c r="D14" s="9">
        <v>2.413</v>
      </c>
      <c r="E14" s="16">
        <f t="shared" si="0"/>
        <v>241.49303999999998</v>
      </c>
    </row>
    <row r="15" spans="1:5" ht="12.75">
      <c r="A15" s="2" t="s">
        <v>8</v>
      </c>
      <c r="B15" s="8"/>
      <c r="C15" s="9">
        <v>837</v>
      </c>
      <c r="D15" s="9">
        <v>2.113</v>
      </c>
      <c r="E15" s="9">
        <f t="shared" si="0"/>
        <v>1768.581</v>
      </c>
    </row>
    <row r="16" spans="1:5" ht="12.75">
      <c r="A16" s="4" t="s">
        <v>9</v>
      </c>
      <c r="B16" s="8"/>
      <c r="C16" s="14">
        <f>SUM(C9:C15)</f>
        <v>1255.08</v>
      </c>
      <c r="D16" s="13">
        <f>E16/C16</f>
        <v>2.2620821302227747</v>
      </c>
      <c r="E16" s="17">
        <f>SUM(E9:E15)</f>
        <v>2839.09404</v>
      </c>
    </row>
    <row r="17" spans="1:5" ht="12.75">
      <c r="A17" s="7"/>
      <c r="C17" s="10" t="s">
        <v>22</v>
      </c>
      <c r="D17" s="6"/>
      <c r="E17" s="7"/>
    </row>
    <row r="18" spans="1:5" ht="12.75">
      <c r="A18" s="7"/>
      <c r="C18" s="11"/>
      <c r="D18" s="6"/>
      <c r="E18" s="7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HOUVER</dc:creator>
  <cp:keywords/>
  <dc:description/>
  <cp:lastModifiedBy>moimeme</cp:lastModifiedBy>
  <cp:lastPrinted>2003-10-12T06:41:04Z</cp:lastPrinted>
  <dcterms:created xsi:type="dcterms:W3CDTF">2003-08-23T08:14:08Z</dcterms:created>
  <dcterms:modified xsi:type="dcterms:W3CDTF">2015-03-19T16:52:38Z</dcterms:modified>
  <cp:category/>
  <cp:version/>
  <cp:contentType/>
  <cp:contentStatus/>
</cp:coreProperties>
</file>